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estmanagementgroup.sharepoint.com/sites/TFM/Documents/Clients/TAHUHU, QCF/Costings and analysis/"/>
    </mc:Choice>
  </mc:AlternateContent>
  <xr:revisionPtr revIDLastSave="0" documentId="8_{DB012F0C-099A-4B21-A76C-639D638E1AE2}" xr6:coauthVersionLast="47" xr6:coauthVersionMax="47" xr10:uidLastSave="{00000000-0000-0000-0000-000000000000}"/>
  <bookViews>
    <workbookView xWindow="-120" yWindow="-120" windowWidth="29040" windowHeight="15840" xr2:uid="{FE363734-4495-4EA9-9DC4-74AF5A0A847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4" i="1"/>
  <c r="K4" i="1"/>
  <c r="L4" i="1"/>
  <c r="M4" i="1"/>
  <c r="N4" i="1"/>
  <c r="O4" i="1"/>
  <c r="I5" i="1"/>
  <c r="J5" i="1"/>
  <c r="K5" i="1"/>
  <c r="L5" i="1"/>
  <c r="M5" i="1"/>
  <c r="N5" i="1"/>
  <c r="O5" i="1"/>
  <c r="I9" i="1"/>
  <c r="J9" i="1"/>
  <c r="K9" i="1"/>
  <c r="L9" i="1"/>
  <c r="M9" i="1"/>
  <c r="N9" i="1"/>
  <c r="O9" i="1"/>
  <c r="I10" i="1"/>
  <c r="J10" i="1"/>
  <c r="K10" i="1"/>
  <c r="L10" i="1"/>
  <c r="M10" i="1"/>
  <c r="N10" i="1"/>
  <c r="O10" i="1"/>
  <c r="I11" i="1"/>
  <c r="J11" i="1"/>
  <c r="K11" i="1"/>
  <c r="L11" i="1"/>
  <c r="M11" i="1"/>
  <c r="N11" i="1"/>
  <c r="O11" i="1"/>
  <c r="J3" i="1"/>
  <c r="K3" i="1"/>
  <c r="L3" i="1"/>
  <c r="M3" i="1"/>
  <c r="N3" i="1"/>
  <c r="O3" i="1"/>
  <c r="I3" i="1"/>
  <c r="H11" i="1"/>
  <c r="G9" i="1"/>
  <c r="H9" i="1" s="1"/>
  <c r="H5" i="1" l="1"/>
  <c r="H10" i="1"/>
  <c r="H4" i="1"/>
  <c r="H3" i="1"/>
</calcChain>
</file>

<file path=xl/sharedStrings.xml><?xml version="1.0" encoding="utf-8"?>
<sst xmlns="http://schemas.openxmlformats.org/spreadsheetml/2006/main" count="63" uniqueCount="49">
  <si>
    <t>QCF/212/143</t>
  </si>
  <si>
    <t>JAS</t>
  </si>
  <si>
    <t>TONNE</t>
  </si>
  <si>
    <t>Cpt</t>
  </si>
  <si>
    <t>Cutting area</t>
  </si>
  <si>
    <t>Tonne / Ha</t>
  </si>
  <si>
    <t>QCF/211/130</t>
  </si>
  <si>
    <t>QCF/214/70</t>
  </si>
  <si>
    <t>QCF/2/20</t>
  </si>
  <si>
    <t>QCF/2/20T</t>
  </si>
  <si>
    <t>QCF/205/72</t>
  </si>
  <si>
    <t>Decription</t>
  </si>
  <si>
    <t>Dakota Saddle</t>
  </si>
  <si>
    <t>Tory Ridge</t>
  </si>
  <si>
    <t>Tui Road</t>
  </si>
  <si>
    <t>Status</t>
  </si>
  <si>
    <t>Replanted</t>
  </si>
  <si>
    <t>In progress</t>
  </si>
  <si>
    <t>Opua Bay</t>
  </si>
  <si>
    <t>Cassels Road</t>
  </si>
  <si>
    <t>Completed</t>
  </si>
  <si>
    <t>QCF/203/1</t>
  </si>
  <si>
    <t>QCF/214/1</t>
  </si>
  <si>
    <t>* All areas are derived from the stand map, not total clear area</t>
  </si>
  <si>
    <t>Oyster bay</t>
  </si>
  <si>
    <t>Unstocked</t>
  </si>
  <si>
    <t>Cpt 204</t>
  </si>
  <si>
    <t>Opua @ Nov 2024</t>
  </si>
  <si>
    <t>Opua Bay FR</t>
  </si>
  <si>
    <t>Establishment Year</t>
  </si>
  <si>
    <t>Areas off mark up map - see below</t>
  </si>
  <si>
    <t>Row Labels</t>
  </si>
  <si>
    <t>Sum of TONNES</t>
  </si>
  <si>
    <t>Sum of SALES_UNITS</t>
  </si>
  <si>
    <t>QCF/2/1</t>
  </si>
  <si>
    <t>QCF/2/13</t>
  </si>
  <si>
    <t>QCF/2/2</t>
  </si>
  <si>
    <t>QCF/2/3</t>
  </si>
  <si>
    <t>QCF/2/5</t>
  </si>
  <si>
    <t>QCF/2/BS13</t>
  </si>
  <si>
    <t>Grand Total</t>
  </si>
  <si>
    <t>K</t>
  </si>
  <si>
    <t>KI</t>
  </si>
  <si>
    <t>KM</t>
  </si>
  <si>
    <t>KIS</t>
  </si>
  <si>
    <t>FIREWOOD</t>
  </si>
  <si>
    <t>Updated Nov 2024</t>
  </si>
  <si>
    <t>A40 &amp; A</t>
  </si>
  <si>
    <t>D.Fir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</si>
</sst>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33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1" fontId="0" fillId="0" borderId="6" xfId="0" applyNumberFormat="1" applyBorder="1"/>
    <xf numFmtId="0" fontId="0" fillId="0" borderId="7" xfId="0" applyBorder="1"/>
    <xf numFmtId="0" fontId="0" fillId="0" borderId="8" xfId="0" applyBorder="1"/>
    <xf numFmtId="1" fontId="0" fillId="0" borderId="9" xfId="0" applyNumberFormat="1" applyBorder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" fillId="3" borderId="10" xfId="0" applyFont="1" applyFill="1" applyBorder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/>
    <xf numFmtId="9" fontId="0" fillId="0" borderId="1" xfId="2" applyFont="1" applyBorder="1"/>
    <xf numFmtId="9" fontId="0" fillId="0" borderId="8" xfId="2" applyFont="1" applyBorder="1"/>
    <xf numFmtId="0" fontId="5" fillId="5" borderId="3" xfId="3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9" xfId="0" applyBorder="1"/>
    <xf numFmtId="0" fontId="5" fillId="5" borderId="12" xfId="3" applyBorder="1" applyAlignment="1">
      <alignment horizontal="left"/>
    </xf>
    <xf numFmtId="9" fontId="0" fillId="0" borderId="13" xfId="2" applyFont="1" applyBorder="1"/>
    <xf numFmtId="9" fontId="0" fillId="0" borderId="14" xfId="2" applyFont="1" applyBorder="1"/>
    <xf numFmtId="0" fontId="0" fillId="4" borderId="12" xfId="0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5" fillId="5" borderId="4" xfId="3" applyBorder="1" applyAlignment="1">
      <alignment horizontal="left"/>
    </xf>
    <xf numFmtId="9" fontId="0" fillId="0" borderId="6" xfId="2" applyFont="1" applyBorder="1"/>
    <xf numFmtId="9" fontId="0" fillId="0" borderId="9" xfId="2" applyFont="1" applyBorder="1"/>
  </cellXfs>
  <cellStyles count="4">
    <cellStyle name="Good" xfId="3" builtinId="26"/>
    <cellStyle name="Normal" xfId="0" builtinId="0"/>
    <cellStyle name="Normal 2" xfId="1" xr:uid="{DA82F161-1FED-43B6-9975-10011C56A70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ustomXml" Target="../ink/ink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6</xdr:col>
      <xdr:colOff>666750</xdr:colOff>
      <xdr:row>46</xdr:row>
      <xdr:rowOff>78824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182F5D-B1EC-8E9F-405E-E292AA31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0"/>
          <a:ext cx="6410325" cy="56033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</xdr:row>
      <xdr:rowOff>104775</xdr:rowOff>
    </xdr:from>
    <xdr:to>
      <xdr:col>6</xdr:col>
      <xdr:colOff>666750</xdr:colOff>
      <xdr:row>79</xdr:row>
      <xdr:rowOff>2994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96A2E8-9873-D1E1-A7EA-CA6318674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058275"/>
          <a:ext cx="6410324" cy="61847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695326</xdr:colOff>
      <xdr:row>40</xdr:row>
      <xdr:rowOff>104775</xdr:rowOff>
    </xdr:from>
    <xdr:to>
      <xdr:col>17</xdr:col>
      <xdr:colOff>184528</xdr:colOff>
      <xdr:row>79</xdr:row>
      <xdr:rowOff>1131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977970-6CE2-A61F-2909-0AD6257D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38901" y="7724775"/>
          <a:ext cx="6766302" cy="7325856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695326</xdr:colOff>
      <xdr:row>16</xdr:row>
      <xdr:rowOff>189951</xdr:rowOff>
    </xdr:from>
    <xdr:to>
      <xdr:col>11</xdr:col>
      <xdr:colOff>467115</xdr:colOff>
      <xdr:row>40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367BD1-4BA8-1E86-6722-989C0FF65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38901" y="3237951"/>
          <a:ext cx="3286514" cy="4448724"/>
        </a:xfrm>
        <a:prstGeom prst="rect">
          <a:avLst/>
        </a:prstGeom>
      </xdr:spPr>
    </xdr:pic>
    <xdr:clientData/>
  </xdr:twoCellAnchor>
  <xdr:twoCellAnchor editAs="oneCell">
    <xdr:from>
      <xdr:col>6</xdr:col>
      <xdr:colOff>695025</xdr:colOff>
      <xdr:row>34</xdr:row>
      <xdr:rowOff>104400</xdr:rowOff>
    </xdr:from>
    <xdr:to>
      <xdr:col>7</xdr:col>
      <xdr:colOff>274680</xdr:colOff>
      <xdr:row>36</xdr:row>
      <xdr:rowOff>162240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E255695-5B5F-B624-4633-B49BC8E84347}"/>
                </a:ext>
              </a:extLst>
            </xdr14:cNvPr>
            <xdr14:cNvContentPartPr/>
          </xdr14:nvContentPartPr>
          <xdr14:nvPr macro=""/>
          <xdr14:xfrm>
            <a:off x="6438600" y="6581400"/>
            <a:ext cx="465480" cy="43884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5E255695-5B5F-B624-4633-B49BC8E84347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429607" y="6572760"/>
              <a:ext cx="483106" cy="456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857025</xdr:colOff>
      <xdr:row>34</xdr:row>
      <xdr:rowOff>75600</xdr:rowOff>
    </xdr:from>
    <xdr:to>
      <xdr:col>7</xdr:col>
      <xdr:colOff>713160</xdr:colOff>
      <xdr:row>35</xdr:row>
      <xdr:rowOff>9660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20A25EE-8AEE-5F36-0EF9-EAF45CD41452}"/>
                </a:ext>
              </a:extLst>
            </xdr14:cNvPr>
            <xdr14:cNvContentPartPr/>
          </xdr14:nvContentPartPr>
          <xdr14:nvPr macro=""/>
          <xdr14:xfrm>
            <a:off x="6600600" y="6552600"/>
            <a:ext cx="741960" cy="1245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20A25EE-8AEE-5F36-0EF9-EAF45CD41452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591960" y="6543960"/>
              <a:ext cx="759600" cy="142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19T02:23:36.40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80 900 24575,'35'2'0,"1"2"0,47 11 0,-41-7 0,0 2 0,-1 2 0,0 2 0,54 26 0,-44-17 0,66 19 0,-56-25 0,63 9 0,-115-24 0,0 1 0,0 0 0,1 0 0,-1 1 0,12 6 0,-13-5 0,1-1 0,-1 0 0,1-1 0,0 0 0,16 3 0,94 20 63,-87-17-420,0-2 0,0-1 0,40 2 0,-49-8-6469</inkml:trace>
  <inkml:trace contextRef="#ctx0" brushRef="#br0" timeOffset="1871.95">451 1 24575,'-1'1'0,"1"1"0,-1-1 0,1 1 0,-1-1 0,1 0 0,-1 1 0,0-1 0,0 0 0,0 1 0,0-1 0,0 0 0,0 0 0,0 0 0,0 0 0,0 0 0,0 0 0,0 0 0,-1 0 0,1-1 0,-2 2 0,-31 13 0,-5 0 0,0 1 0,1 2 0,0 2 0,2 1 0,1 2 0,0 2 0,-48 44 0,80-66 0,0 1 0,0 0 0,0 1 0,1-1 0,-1 0 0,1 1 0,0-1 0,0 1 0,1 0 0,-1 0 0,0 8 0,-3 61 0,0-6 0,-3-12 0,3 1 0,3 88 0,2-137 0,0-3 4,0 0-1,1 0 0,0 1 0,0-1 1,0 0-1,0 0 0,1 0 0,0 0 1,0 0-1,0-1 0,1 1 0,-1 0 1,1-1-1,0 0 0,0 0 0,1 0 1,-1 0-1,1 0 0,0-1 0,0 1 1,0-1-1,1 0 0,-1 0 0,1-1 1,-1 1-1,1-1 0,0 0 0,0 0 1,0-1-1,7 2 0,14 2-197,1 0 0,1-2 0,-1-1-1,42-2 1,-47 0-301,24-1-6331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19T02:23:48.02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24575,'79'1'0,"0"3"0,116 23 0,12 6 0,-84-15 0,181 50 0,-267-57 0,2-1 0,62 6 0,-25-5 0,-37-5 0,58 2 0,-69-7 0,1 1 0,-1 2 0,0 1 0,45 14 0,-17 0 0,-16-4 0,0-2 0,0-2 0,48 7 0,-20-8-22,-28-4-650,63 3 1,-80-9-6155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9009E-9EE9-4B29-861A-8D733D957BD6}">
  <dimension ref="A1:X16"/>
  <sheetViews>
    <sheetView tabSelected="1" workbookViewId="0">
      <selection activeCell="O13" sqref="O13"/>
    </sheetView>
  </sheetViews>
  <sheetFormatPr defaultRowHeight="15" x14ac:dyDescent="0.25"/>
  <cols>
    <col min="1" max="1" width="12.28515625" bestFit="1" customWidth="1"/>
    <col min="2" max="2" width="18.140625" bestFit="1" customWidth="1"/>
    <col min="3" max="3" width="12.28515625" customWidth="1"/>
    <col min="4" max="4" width="25.140625" bestFit="1" customWidth="1"/>
    <col min="7" max="7" width="13.28515625" customWidth="1"/>
    <col min="8" max="8" width="12" bestFit="1" customWidth="1"/>
    <col min="14" max="14" width="10.7109375" bestFit="1" customWidth="1"/>
  </cols>
  <sheetData>
    <row r="1" spans="1:24" x14ac:dyDescent="0.25">
      <c r="A1" t="s">
        <v>46</v>
      </c>
    </row>
    <row r="2" spans="1:24" x14ac:dyDescent="0.25">
      <c r="A2" s="3" t="s">
        <v>3</v>
      </c>
      <c r="B2" s="4" t="s">
        <v>29</v>
      </c>
      <c r="C2" s="4" t="s">
        <v>11</v>
      </c>
      <c r="D2" s="4" t="s">
        <v>15</v>
      </c>
      <c r="E2" s="4" t="s">
        <v>2</v>
      </c>
      <c r="F2" s="4" t="s">
        <v>1</v>
      </c>
      <c r="G2" s="4" t="s">
        <v>4</v>
      </c>
      <c r="H2" s="5" t="s">
        <v>5</v>
      </c>
      <c r="I2" s="24" t="s">
        <v>47</v>
      </c>
      <c r="J2" s="18" t="s">
        <v>41</v>
      </c>
      <c r="K2" s="18" t="s">
        <v>42</v>
      </c>
      <c r="L2" s="18" t="s">
        <v>43</v>
      </c>
      <c r="M2" s="18" t="s">
        <v>44</v>
      </c>
      <c r="N2" s="18" t="s">
        <v>45</v>
      </c>
      <c r="O2" s="30" t="s">
        <v>48</v>
      </c>
      <c r="P2" s="27" t="s">
        <v>47</v>
      </c>
      <c r="Q2" s="19" t="s">
        <v>41</v>
      </c>
      <c r="R2" s="19" t="s">
        <v>42</v>
      </c>
      <c r="S2" s="19" t="s">
        <v>43</v>
      </c>
      <c r="T2" s="19" t="s">
        <v>44</v>
      </c>
      <c r="U2" s="19" t="s">
        <v>45</v>
      </c>
      <c r="V2" s="20" t="s">
        <v>48</v>
      </c>
    </row>
    <row r="3" spans="1:24" x14ac:dyDescent="0.25">
      <c r="A3" s="6" t="s">
        <v>0</v>
      </c>
      <c r="B3" s="2">
        <v>1980</v>
      </c>
      <c r="C3" s="2" t="s">
        <v>12</v>
      </c>
      <c r="D3" s="2" t="s">
        <v>16</v>
      </c>
      <c r="E3" s="2">
        <v>8805.2800000000007</v>
      </c>
      <c r="F3" s="2">
        <v>8627.6</v>
      </c>
      <c r="G3" s="2">
        <v>20.3</v>
      </c>
      <c r="H3" s="7">
        <f>E3/G3</f>
        <v>433.75763546798032</v>
      </c>
      <c r="I3" s="25">
        <f>P3/$E3</f>
        <v>0.3228710500972144</v>
      </c>
      <c r="J3" s="16">
        <f t="shared" ref="J3:O3" si="0">Q3/$E3</f>
        <v>0.17241700434284882</v>
      </c>
      <c r="K3" s="16">
        <f t="shared" si="0"/>
        <v>0.36192602620246039</v>
      </c>
      <c r="L3" s="16">
        <f t="shared" si="0"/>
        <v>2.0420702124180037E-2</v>
      </c>
      <c r="M3" s="16">
        <f t="shared" si="0"/>
        <v>0.11620073410499154</v>
      </c>
      <c r="N3" s="16">
        <f t="shared" si="0"/>
        <v>6.1644831283048348E-3</v>
      </c>
      <c r="O3" s="31">
        <f t="shared" si="0"/>
        <v>0</v>
      </c>
      <c r="P3" s="28">
        <v>2842.9700000000003</v>
      </c>
      <c r="Q3" s="2">
        <v>1518.18</v>
      </c>
      <c r="R3" s="2">
        <v>3186.8600000000006</v>
      </c>
      <c r="S3" s="2">
        <v>179.81</v>
      </c>
      <c r="T3" s="2">
        <v>1023.1800000000001</v>
      </c>
      <c r="U3" s="2">
        <v>54.28</v>
      </c>
      <c r="V3" s="21"/>
    </row>
    <row r="4" spans="1:24" x14ac:dyDescent="0.25">
      <c r="A4" s="6" t="s">
        <v>6</v>
      </c>
      <c r="B4" s="2">
        <v>1983</v>
      </c>
      <c r="C4" s="2" t="s">
        <v>13</v>
      </c>
      <c r="D4" s="2" t="s">
        <v>16</v>
      </c>
      <c r="E4" s="2">
        <v>10710.25</v>
      </c>
      <c r="F4" s="2">
        <v>10618.837</v>
      </c>
      <c r="G4" s="2">
        <v>14.5</v>
      </c>
      <c r="H4" s="7">
        <f>E4/G4</f>
        <v>738.63793103448279</v>
      </c>
      <c r="I4" s="25">
        <f t="shared" ref="I4:I11" si="1">P4/$E4</f>
        <v>0.18180527998879578</v>
      </c>
      <c r="J4" s="16">
        <f t="shared" ref="J4:J11" si="2">Q4/$E4</f>
        <v>0.19835204593730307</v>
      </c>
      <c r="K4" s="16">
        <f t="shared" ref="K4:K11" si="3">R4/$E4</f>
        <v>0.42629257020144251</v>
      </c>
      <c r="L4" s="16">
        <f t="shared" ref="L4:L11" si="4">S4/$E4</f>
        <v>3.0876029971289184E-2</v>
      </c>
      <c r="M4" s="16">
        <f t="shared" ref="M4:M11" si="5">T4/$E4</f>
        <v>0.15742583039611585</v>
      </c>
      <c r="N4" s="16">
        <f t="shared" ref="N4:N11" si="6">U4/$E4</f>
        <v>5.2482435050535707E-3</v>
      </c>
      <c r="O4" s="31">
        <f t="shared" ref="O4:O11" si="7">V4/$E4</f>
        <v>0</v>
      </c>
      <c r="P4" s="28">
        <v>1947.18</v>
      </c>
      <c r="Q4" s="2">
        <v>2124.4</v>
      </c>
      <c r="R4" s="2">
        <v>4565.7</v>
      </c>
      <c r="S4" s="2">
        <v>330.69</v>
      </c>
      <c r="T4" s="2">
        <v>1686.07</v>
      </c>
      <c r="U4" s="2">
        <v>56.21</v>
      </c>
      <c r="V4" s="21"/>
    </row>
    <row r="5" spans="1:24" x14ac:dyDescent="0.25">
      <c r="A5" s="6" t="s">
        <v>7</v>
      </c>
      <c r="B5" s="2">
        <v>1985</v>
      </c>
      <c r="C5" s="2" t="s">
        <v>14</v>
      </c>
      <c r="D5" s="2" t="s">
        <v>25</v>
      </c>
      <c r="E5" s="2">
        <v>13831</v>
      </c>
      <c r="F5" s="2">
        <v>13895</v>
      </c>
      <c r="G5" s="2">
        <v>24.9</v>
      </c>
      <c r="H5" s="7">
        <f>E5/G5</f>
        <v>555.46184738955822</v>
      </c>
      <c r="I5" s="25">
        <f t="shared" si="1"/>
        <v>0.60226737039982636</v>
      </c>
      <c r="J5" s="16">
        <f t="shared" si="2"/>
        <v>0.16340033258621939</v>
      </c>
      <c r="K5" s="16">
        <f t="shared" si="3"/>
        <v>0.13780709999276985</v>
      </c>
      <c r="L5" s="16">
        <f t="shared" si="4"/>
        <v>2.9564745860747598E-2</v>
      </c>
      <c r="M5" s="16">
        <f t="shared" si="5"/>
        <v>6.1295640228472281E-2</v>
      </c>
      <c r="N5" s="16">
        <f t="shared" si="6"/>
        <v>1.6788373942592727E-3</v>
      </c>
      <c r="O5" s="31">
        <f t="shared" si="7"/>
        <v>4.0011568216325646E-3</v>
      </c>
      <c r="P5" s="28">
        <v>8329.9599999999991</v>
      </c>
      <c r="Q5" s="2">
        <v>2259.9900000000002</v>
      </c>
      <c r="R5" s="2">
        <v>1906.01</v>
      </c>
      <c r="S5" s="2">
        <v>408.91</v>
      </c>
      <c r="T5" s="2">
        <v>847.78000000000009</v>
      </c>
      <c r="U5" s="2">
        <v>23.22</v>
      </c>
      <c r="V5" s="22">
        <v>55.34</v>
      </c>
      <c r="W5" s="12"/>
      <c r="X5" s="12"/>
    </row>
    <row r="6" spans="1:24" x14ac:dyDescent="0.25">
      <c r="A6" s="6" t="s">
        <v>8</v>
      </c>
      <c r="B6" s="2">
        <v>1995</v>
      </c>
      <c r="C6" s="2" t="s">
        <v>18</v>
      </c>
      <c r="D6" s="2" t="s">
        <v>17</v>
      </c>
      <c r="E6" s="2"/>
      <c r="F6" s="2"/>
      <c r="G6" s="2">
        <v>38.200000000000003</v>
      </c>
      <c r="H6" s="7"/>
      <c r="I6" s="25"/>
      <c r="J6" s="16"/>
      <c r="K6" s="16"/>
      <c r="L6" s="16"/>
      <c r="M6" s="16"/>
      <c r="N6" s="16"/>
      <c r="O6" s="31"/>
      <c r="P6" s="28"/>
      <c r="Q6" s="2"/>
      <c r="R6" s="2"/>
      <c r="S6" s="2"/>
      <c r="T6" s="2"/>
      <c r="U6" s="2"/>
      <c r="V6" s="21"/>
    </row>
    <row r="7" spans="1:24" x14ac:dyDescent="0.25">
      <c r="A7" s="6" t="s">
        <v>21</v>
      </c>
      <c r="B7" s="2">
        <v>1995</v>
      </c>
      <c r="C7" s="2" t="s">
        <v>28</v>
      </c>
      <c r="D7" s="2" t="s">
        <v>17</v>
      </c>
      <c r="E7" s="2"/>
      <c r="F7" s="2"/>
      <c r="G7" s="2">
        <v>10.199999999999999</v>
      </c>
      <c r="H7" s="7"/>
      <c r="I7" s="25"/>
      <c r="J7" s="16"/>
      <c r="K7" s="16"/>
      <c r="L7" s="16"/>
      <c r="M7" s="16"/>
      <c r="N7" s="16"/>
      <c r="O7" s="31"/>
      <c r="P7" s="28"/>
      <c r="Q7" s="2"/>
      <c r="R7" s="2"/>
      <c r="S7" s="2"/>
      <c r="T7" s="2"/>
      <c r="U7" s="2"/>
      <c r="V7" s="21"/>
    </row>
    <row r="8" spans="1:24" x14ac:dyDescent="0.25">
      <c r="A8" s="6" t="s">
        <v>26</v>
      </c>
      <c r="B8" s="2">
        <v>1996</v>
      </c>
      <c r="C8" s="2" t="s">
        <v>28</v>
      </c>
      <c r="D8" s="2" t="s">
        <v>17</v>
      </c>
      <c r="E8" s="2"/>
      <c r="F8" s="2"/>
      <c r="G8" s="2">
        <v>3.2</v>
      </c>
      <c r="H8" s="7"/>
      <c r="I8" s="25"/>
      <c r="J8" s="16"/>
      <c r="K8" s="16"/>
      <c r="L8" s="16"/>
      <c r="M8" s="16"/>
      <c r="N8" s="16"/>
      <c r="O8" s="31"/>
      <c r="P8" s="28"/>
      <c r="Q8" s="2"/>
      <c r="R8" s="2"/>
      <c r="S8" s="2"/>
      <c r="T8" s="2"/>
      <c r="U8" s="2"/>
      <c r="V8" s="21"/>
      <c r="W8" s="12"/>
    </row>
    <row r="9" spans="1:24" x14ac:dyDescent="0.25">
      <c r="A9" s="6" t="s">
        <v>27</v>
      </c>
      <c r="B9" s="2"/>
      <c r="C9" s="2"/>
      <c r="D9" s="2"/>
      <c r="E9" s="2">
        <v>37090.480000000003</v>
      </c>
      <c r="F9" s="2">
        <v>36277.413999999997</v>
      </c>
      <c r="G9" s="2">
        <f>SUM(G6:G8)</f>
        <v>51.600000000000009</v>
      </c>
      <c r="H9" s="7">
        <f>E9/G9</f>
        <v>718.80775193798445</v>
      </c>
      <c r="I9" s="25">
        <f t="shared" si="1"/>
        <v>0.30312036943172477</v>
      </c>
      <c r="J9" s="16">
        <f t="shared" si="2"/>
        <v>0.3805615349275609</v>
      </c>
      <c r="K9" s="16">
        <f t="shared" si="3"/>
        <v>1.7878981345078305E-2</v>
      </c>
      <c r="L9" s="16">
        <f t="shared" si="4"/>
        <v>0.1259835407899817</v>
      </c>
      <c r="M9" s="16">
        <f t="shared" si="5"/>
        <v>0.16806334132100739</v>
      </c>
      <c r="N9" s="16">
        <f t="shared" si="6"/>
        <v>4.2827701340074319E-3</v>
      </c>
      <c r="O9" s="31">
        <f t="shared" si="7"/>
        <v>1.0946205063940934E-4</v>
      </c>
      <c r="P9" s="28">
        <v>11242.88</v>
      </c>
      <c r="Q9" s="2">
        <v>14115.210000000001</v>
      </c>
      <c r="R9" s="2">
        <v>663.14</v>
      </c>
      <c r="S9" s="2">
        <v>4672.7900000000009</v>
      </c>
      <c r="T9" s="2">
        <v>6233.5499999999993</v>
      </c>
      <c r="U9" s="2">
        <v>158.85</v>
      </c>
      <c r="V9" s="21">
        <v>4.0599999999999996</v>
      </c>
    </row>
    <row r="10" spans="1:24" x14ac:dyDescent="0.25">
      <c r="A10" s="6" t="s">
        <v>10</v>
      </c>
      <c r="B10" s="2"/>
      <c r="C10" s="2" t="s">
        <v>19</v>
      </c>
      <c r="D10" s="2" t="s">
        <v>20</v>
      </c>
      <c r="E10" s="2">
        <v>1087.21</v>
      </c>
      <c r="F10" s="2">
        <v>1062.942</v>
      </c>
      <c r="G10" s="2">
        <v>2.6</v>
      </c>
      <c r="H10" s="7">
        <f>E10/G10</f>
        <v>418.15769230769229</v>
      </c>
      <c r="I10" s="25">
        <f t="shared" si="1"/>
        <v>0</v>
      </c>
      <c r="J10" s="16">
        <f t="shared" si="2"/>
        <v>0</v>
      </c>
      <c r="K10" s="16">
        <f t="shared" si="3"/>
        <v>0</v>
      </c>
      <c r="L10" s="16">
        <f t="shared" si="4"/>
        <v>0</v>
      </c>
      <c r="M10" s="16">
        <f t="shared" si="5"/>
        <v>0</v>
      </c>
      <c r="N10" s="16">
        <f t="shared" si="6"/>
        <v>0</v>
      </c>
      <c r="O10" s="31">
        <f t="shared" si="7"/>
        <v>0</v>
      </c>
      <c r="P10" s="28"/>
      <c r="Q10" s="2"/>
      <c r="R10" s="2"/>
      <c r="S10" s="2"/>
      <c r="T10" s="2"/>
      <c r="U10" s="2"/>
      <c r="V10" s="21"/>
    </row>
    <row r="11" spans="1:24" x14ac:dyDescent="0.25">
      <c r="A11" s="8" t="s">
        <v>22</v>
      </c>
      <c r="B11" s="9"/>
      <c r="C11" s="9" t="s">
        <v>24</v>
      </c>
      <c r="D11" s="9" t="s">
        <v>17</v>
      </c>
      <c r="E11" s="9">
        <v>8313.86</v>
      </c>
      <c r="F11" s="9">
        <v>7932.3810000000003</v>
      </c>
      <c r="G11" s="9">
        <v>13.2</v>
      </c>
      <c r="H11" s="10">
        <f>E11/G11</f>
        <v>629.83787878787882</v>
      </c>
      <c r="I11" s="26">
        <f t="shared" si="1"/>
        <v>0.22146993093460798</v>
      </c>
      <c r="J11" s="17">
        <f t="shared" si="2"/>
        <v>0.35863124950384057</v>
      </c>
      <c r="K11" s="17">
        <f t="shared" si="3"/>
        <v>4.0515476565638586E-2</v>
      </c>
      <c r="L11" s="17">
        <f t="shared" si="4"/>
        <v>0.18968084620140344</v>
      </c>
      <c r="M11" s="17">
        <f t="shared" si="5"/>
        <v>0.18848044109475018</v>
      </c>
      <c r="N11" s="17">
        <f t="shared" si="6"/>
        <v>0</v>
      </c>
      <c r="O11" s="32">
        <f t="shared" si="7"/>
        <v>1.2220556997591973E-3</v>
      </c>
      <c r="P11" s="29">
        <v>1841.27</v>
      </c>
      <c r="Q11" s="9">
        <v>2981.61</v>
      </c>
      <c r="R11" s="9">
        <v>336.84000000000003</v>
      </c>
      <c r="S11" s="9">
        <v>1576.98</v>
      </c>
      <c r="T11" s="9">
        <v>1566.9999999999998</v>
      </c>
      <c r="U11" s="9"/>
      <c r="V11" s="23">
        <v>10.16</v>
      </c>
    </row>
    <row r="12" spans="1:24" x14ac:dyDescent="0.25">
      <c r="G12" s="11" t="s">
        <v>30</v>
      </c>
      <c r="H12" s="1"/>
      <c r="P12" s="12"/>
      <c r="Q12" s="12"/>
      <c r="R12" s="12"/>
      <c r="S12" s="12"/>
      <c r="T12" s="12"/>
      <c r="U12" s="12"/>
      <c r="V12" s="12"/>
    </row>
    <row r="16" spans="1:24" x14ac:dyDescent="0.25">
      <c r="A16" t="s">
        <v>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429E-97CA-46F7-97D6-532DF91BB134}">
  <dimension ref="A1:C11"/>
  <sheetViews>
    <sheetView workbookViewId="0">
      <selection activeCell="B8" sqref="B8"/>
    </sheetView>
  </sheetViews>
  <sheetFormatPr defaultRowHeight="15" x14ac:dyDescent="0.25"/>
  <cols>
    <col min="3" max="3" width="21" bestFit="1" customWidth="1"/>
  </cols>
  <sheetData>
    <row r="1" spans="1:3" x14ac:dyDescent="0.25">
      <c r="A1" s="13" t="s">
        <v>31</v>
      </c>
      <c r="B1" s="13" t="s">
        <v>32</v>
      </c>
      <c r="C1" s="13" t="s">
        <v>33</v>
      </c>
    </row>
    <row r="2" spans="1:3" x14ac:dyDescent="0.25">
      <c r="A2" s="12" t="s">
        <v>34</v>
      </c>
      <c r="B2">
        <v>455.72</v>
      </c>
      <c r="C2">
        <v>455.72</v>
      </c>
    </row>
    <row r="3" spans="1:3" x14ac:dyDescent="0.25">
      <c r="A3" s="12" t="s">
        <v>35</v>
      </c>
      <c r="B3">
        <v>5641.36</v>
      </c>
      <c r="C3">
        <v>5641.36</v>
      </c>
    </row>
    <row r="4" spans="1:3" x14ac:dyDescent="0.25">
      <c r="A4" s="12" t="s">
        <v>36</v>
      </c>
      <c r="B4">
        <v>246.57999999999998</v>
      </c>
      <c r="C4">
        <v>246.57999999999998</v>
      </c>
    </row>
    <row r="5" spans="1:3" x14ac:dyDescent="0.25">
      <c r="A5" s="12" t="s">
        <v>8</v>
      </c>
      <c r="B5">
        <v>22180.770000000004</v>
      </c>
      <c r="C5">
        <v>21491.848000000009</v>
      </c>
    </row>
    <row r="6" spans="1:3" x14ac:dyDescent="0.25">
      <c r="A6" s="12" t="s">
        <v>9</v>
      </c>
      <c r="B6">
        <v>1314.24</v>
      </c>
      <c r="C6">
        <v>1314.24</v>
      </c>
    </row>
    <row r="7" spans="1:3" x14ac:dyDescent="0.25">
      <c r="A7" s="12" t="s">
        <v>37</v>
      </c>
      <c r="B7">
        <v>4667.51</v>
      </c>
      <c r="C7">
        <v>4667.51</v>
      </c>
    </row>
    <row r="8" spans="1:3" x14ac:dyDescent="0.25">
      <c r="A8" s="12" t="s">
        <v>38</v>
      </c>
      <c r="B8">
        <v>1441.2400000000002</v>
      </c>
      <c r="C8">
        <v>1441.2400000000002</v>
      </c>
    </row>
    <row r="9" spans="1:3" x14ac:dyDescent="0.25">
      <c r="A9" s="12" t="s">
        <v>39</v>
      </c>
      <c r="B9">
        <v>932.12</v>
      </c>
      <c r="C9">
        <v>839.5870000000001</v>
      </c>
    </row>
    <row r="10" spans="1:3" x14ac:dyDescent="0.25">
      <c r="A10" s="12" t="s">
        <v>21</v>
      </c>
      <c r="B10">
        <v>210.94</v>
      </c>
      <c r="C10">
        <v>179.32899999999998</v>
      </c>
    </row>
    <row r="11" spans="1:3" x14ac:dyDescent="0.25">
      <c r="A11" s="14" t="s">
        <v>40</v>
      </c>
      <c r="B11" s="15">
        <v>37090.48000000001</v>
      </c>
      <c r="C11" s="15">
        <v>36277.414000000004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ff708a-69e1-4569-a64f-4c338d264328" xsi:nil="true"/>
    <lcf76f155ced4ddcb4097134ff3c332f xmlns="87d35e91-4310-4a70-8751-fbe6f8f9a8a4">
      <Terms xmlns="http://schemas.microsoft.com/office/infopath/2007/PartnerControls"/>
    </lcf76f155ced4ddcb4097134ff3c332f>
    <_dlc_DocId xmlns="0cff708a-69e1-4569-a64f-4c338d264328">P73TP4KNZ2W5-1813196998-91411</_dlc_DocId>
    <_dlc_DocIdUrl xmlns="0cff708a-69e1-4569-a64f-4c338d264328">
      <Url>https://forestmanagementgroup.sharepoint.com/sites/TFM/_layouts/15/DocIdRedir.aspx?ID=P73TP4KNZ2W5-1813196998-91411</Url>
      <Description>P73TP4KNZ2W5-1813196998-91411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F3E8303DA2444B098C7EB48074C37" ma:contentTypeVersion="13" ma:contentTypeDescription="Create a new document." ma:contentTypeScope="" ma:versionID="2ec53821a0eeec783d32f5bec24a2369">
  <xsd:schema xmlns:xsd="http://www.w3.org/2001/XMLSchema" xmlns:xs="http://www.w3.org/2001/XMLSchema" xmlns:p="http://schemas.microsoft.com/office/2006/metadata/properties" xmlns:ns2="0cff708a-69e1-4569-a64f-4c338d264328" xmlns:ns3="87d35e91-4310-4a70-8751-fbe6f8f9a8a4" targetNamespace="http://schemas.microsoft.com/office/2006/metadata/properties" ma:root="true" ma:fieldsID="04f275ff404057537ac4a34500617fc4" ns2:_="" ns3:_="">
    <xsd:import namespace="0cff708a-69e1-4569-a64f-4c338d264328"/>
    <xsd:import namespace="87d35e91-4310-4a70-8751-fbe6f8f9a8a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f708a-69e1-4569-a64f-4c338d26432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612eca59-1136-41ed-b2f4-eed7f7033118}" ma:internalName="TaxCatchAll" ma:showField="CatchAllData" ma:web="0cff708a-69e1-4569-a64f-4c338d264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35e91-4310-4a70-8751-fbe6f8f9a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a09bf84-cba9-4399-9ab6-97ee97c23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435BF-D753-472D-B791-1C909ED42A2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9374A4-7C47-4155-9492-ADD43A01D6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8D9183-39E4-4C54-880D-39B3E1CE7B0B}">
  <ds:schemaRefs>
    <ds:schemaRef ds:uri="http://schemas.microsoft.com/office/2006/metadata/properties"/>
    <ds:schemaRef ds:uri="http://schemas.microsoft.com/office/infopath/2007/PartnerControls"/>
    <ds:schemaRef ds:uri="0cff708a-69e1-4569-a64f-4c338d264328"/>
    <ds:schemaRef ds:uri="87d35e91-4310-4a70-8751-fbe6f8f9a8a4"/>
  </ds:schemaRefs>
</ds:datastoreItem>
</file>

<file path=customXml/itemProps4.xml><?xml version="1.0" encoding="utf-8"?>
<ds:datastoreItem xmlns:ds="http://schemas.openxmlformats.org/officeDocument/2006/customXml" ds:itemID="{42A77FC7-8B8D-49C9-ADBF-C3F9CD7BB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f708a-69e1-4569-a64f-4c338d264328"/>
    <ds:schemaRef ds:uri="87d35e91-4310-4a70-8751-fbe6f8f9a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 Winn</dc:creator>
  <cp:lastModifiedBy>Warwick Winn | Forest Management Group</cp:lastModifiedBy>
  <dcterms:created xsi:type="dcterms:W3CDTF">2024-02-06T23:35:16Z</dcterms:created>
  <dcterms:modified xsi:type="dcterms:W3CDTF">2025-02-19T05:36:41Z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0x010100FFBF3E8303DA2444B098C7EB48074C37</vt:lpwstr>
  </property>
  <property fmtid="{D5CDD505-2E9C-101B-9397-08002B2CF9AE}" pid="3" name="Order">
    <vt:r8>5000</vt:r8>
  </property>
  <property fmtid="{D5CDD505-2E9C-101B-9397-08002B2CF9AE}" pid="4" name="_dlc_DocIdItemGuid">
    <vt:lpwstr>fdd9f735-27c1-5a3a-5015-0bde64e3efb8</vt:lpwstr>
  </property>
  <property fmtid="{D5CDD505-2E9C-101B-9397-08002B2CF9AE}" pid="5" name="MediaServiceImageTags">
    <vt:lpwstr/>
  </property>
</Properties>
</file>